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46" i="1" l="1"/>
  <c r="H44" i="1"/>
  <c r="H28" i="1"/>
  <c r="H19" i="1"/>
  <c r="H18" i="1"/>
  <c r="H17" i="1"/>
  <c r="H16" i="1"/>
  <c r="H14" i="1"/>
  <c r="H13" i="1"/>
  <c r="H12" i="1"/>
  <c r="H11" i="1"/>
  <c r="H10" i="1"/>
  <c r="H9" i="1"/>
  <c r="H8" i="1"/>
  <c r="H7" i="1"/>
  <c r="H6" i="1"/>
  <c r="H5" i="1"/>
  <c r="E49" i="1"/>
  <c r="B49" i="1"/>
  <c r="B14" i="1"/>
  <c r="B47" i="1" s="1"/>
  <c r="E14" i="1"/>
  <c r="E47" i="1" s="1"/>
  <c r="E45" i="1"/>
  <c r="B45" i="1"/>
  <c r="E28" i="1"/>
  <c r="B28" i="1"/>
  <c r="E19" i="1"/>
  <c r="B19" i="1"/>
</calcChain>
</file>

<file path=xl/sharedStrings.xml><?xml version="1.0" encoding="utf-8"?>
<sst xmlns="http://schemas.openxmlformats.org/spreadsheetml/2006/main" count="140" uniqueCount="60">
  <si>
    <t>AC-11</t>
  </si>
  <si>
    <t>Basic hardware:</t>
  </si>
  <si>
    <t>Body</t>
  </si>
  <si>
    <t>Propulsion group</t>
  </si>
  <si>
    <t>Guidance group</t>
  </si>
  <si>
    <t>Control group</t>
  </si>
  <si>
    <t>Pressurization group</t>
  </si>
  <si>
    <t>Electrical group</t>
  </si>
  <si>
    <t>Separation group</t>
  </si>
  <si>
    <t>Flight instrumentation</t>
  </si>
  <si>
    <t>Miscellaneous equipment</t>
  </si>
  <si>
    <t>Total</t>
  </si>
  <si>
    <t>Jettisonable hardware:</t>
  </si>
  <si>
    <t>Nose fairing</t>
  </si>
  <si>
    <t>Insulation panels</t>
  </si>
  <si>
    <t>Ablated ice</t>
  </si>
  <si>
    <t>Centaur residuals:</t>
  </si>
  <si>
    <t>Liquid hydrogen</t>
  </si>
  <si>
    <t>Liquid oxygen</t>
  </si>
  <si>
    <t>Gaseous hydrogen</t>
  </si>
  <si>
    <t>Gaseous oxygen</t>
  </si>
  <si>
    <t>Hydrogen peroxide</t>
  </si>
  <si>
    <t>Helium</t>
  </si>
  <si>
    <t>Ice</t>
  </si>
  <si>
    <t>Centaur expendables:</t>
  </si>
  <si>
    <t>Main impulse hydrogen</t>
  </si>
  <si>
    <t>Main impulse oxygen</t>
  </si>
  <si>
    <t>Gas boiloff on ground hydrogen</t>
  </si>
  <si>
    <t>Gas boiloff on ground oxygen</t>
  </si>
  <si>
    <t>In-flight chill hydrogen</t>
  </si>
  <si>
    <t>In-flight chill oxygen</t>
  </si>
  <si>
    <t>Booster phase vent hydrogen</t>
  </si>
  <si>
    <t>Booster phase vent oxygen</t>
  </si>
  <si>
    <t>Sustainer phase vent hydrogen</t>
  </si>
  <si>
    <t>Sustainer phase vent oxygen</t>
  </si>
  <si>
    <t>Engine shutdown loss hydrogen</t>
  </si>
  <si>
    <t>Engine shutdown loss oxygen</t>
  </si>
  <si>
    <t>Total tanked weight</t>
  </si>
  <si>
    <t>Minus ground vent</t>
  </si>
  <si>
    <t>Total Centaur weight at lift-off</t>
  </si>
  <si>
    <t>lb</t>
  </si>
  <si>
    <t>Body group</t>
  </si>
  <si>
    <t>Separation equipment</t>
  </si>
  <si>
    <t>Spacecraft</t>
  </si>
  <si>
    <t>Ablated Ice</t>
  </si>
  <si>
    <t>Centaur residuals</t>
  </si>
  <si>
    <t>LH2 residual</t>
  </si>
  <si>
    <t>LOX residual</t>
  </si>
  <si>
    <t>Gaseous O2</t>
  </si>
  <si>
    <t>H2O2</t>
  </si>
  <si>
    <t>Centaur expendables</t>
  </si>
  <si>
    <t>Gaseous H2</t>
  </si>
  <si>
    <t>AC-8</t>
  </si>
  <si>
    <t>Payload</t>
  </si>
  <si>
    <t>Avg Centaur</t>
  </si>
  <si>
    <t>Basic Hardware</t>
  </si>
  <si>
    <t>Expendables</t>
  </si>
  <si>
    <t>Payload Mass</t>
  </si>
  <si>
    <t>Fuelled Centaur Mass</t>
  </si>
  <si>
    <t>Residuals In Orbit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</si>
</sst>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</fills>
  <borders count="1">
    <border>
      <left/>
      <right/>
      <top/>
      <bottom/>
      <diagonal/>
    </border>
  </borders>
  <cellStyleXfs count="12">
    <xf numFmtId="0" fontId="0" fillId="0" borderId="0" applyNumberFormat="0" applyFont="0" applyFill="0" applyBorder="0" applyAlignment="0" applyProtection="0">
      <alignment vertical="top"/>
    </xf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</cellStyleXfs>
  <cellXfs count="26">
    <xf numFmtId="0" fontId="1" fillId="0" borderId="0" xfId="0" applyNumberFormat="1" applyFont="1" applyFill="1" applyBorder="1" applyAlignment="1" applyProtection="1">
      <alignment vertical="top"/>
    </xf>
    <xf numFmtId="3" fontId="3" fillId="0" borderId="0" xfId="2" applyNumberFormat="1" applyFont="1" applyFill="1" applyBorder="1" applyAlignment="1" applyProtection="1">
      <alignment horizontal="left" vertical="top"/>
    </xf>
    <xf numFmtId="3" fontId="2" fillId="0" borderId="0" xfId="1" applyNumberFormat="1" applyFont="1" applyFill="1" applyBorder="1" applyAlignment="1" applyProtection="1">
      <alignment horizontal="left" vertical="top"/>
    </xf>
    <xf numFmtId="3" fontId="2" fillId="0" borderId="0" xfId="0" applyNumberFormat="1" applyFont="1" applyFill="1" applyBorder="1" applyAlignment="1" applyProtection="1">
      <alignment horizontal="left" vertical="top"/>
    </xf>
    <xf numFmtId="3" fontId="7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3" fontId="6" fillId="3" borderId="0" xfId="2" applyNumberFormat="1" applyFont="1" applyBorder="1" applyAlignment="1" applyProtection="1">
      <alignment horizontal="left" vertical="top"/>
    </xf>
    <xf numFmtId="3" fontId="1" fillId="0" borderId="0" xfId="0" applyNumberFormat="1" applyFont="1" applyFill="1" applyBorder="1" applyAlignment="1" applyProtection="1">
      <alignment horizontal="left" vertical="top"/>
    </xf>
    <xf numFmtId="3" fontId="4" fillId="7" borderId="0" xfId="6" applyNumberFormat="1" applyBorder="1" applyAlignment="1" applyProtection="1">
      <alignment horizontal="left" vertical="top"/>
    </xf>
    <xf numFmtId="3" fontId="4" fillId="7" borderId="0" xfId="6" applyNumberFormat="1" applyBorder="1" applyAlignment="1" applyProtection="1">
      <alignment vertical="top"/>
    </xf>
    <xf numFmtId="0" fontId="4" fillId="7" borderId="0" xfId="6" applyNumberFormat="1" applyBorder="1" applyAlignment="1" applyProtection="1">
      <alignment vertical="top"/>
    </xf>
    <xf numFmtId="3" fontId="5" fillId="10" borderId="0" xfId="9" applyNumberFormat="1" applyBorder="1" applyAlignment="1" applyProtection="1">
      <alignment horizontal="left" vertical="top"/>
    </xf>
    <xf numFmtId="3" fontId="4" fillId="9" borderId="0" xfId="8" applyNumberFormat="1" applyBorder="1" applyAlignment="1" applyProtection="1">
      <alignment horizontal="left" vertical="top"/>
    </xf>
    <xf numFmtId="0" fontId="4" fillId="9" borderId="0" xfId="8" applyNumberFormat="1" applyBorder="1" applyAlignment="1" applyProtection="1">
      <alignment vertical="top"/>
    </xf>
    <xf numFmtId="3" fontId="5" fillId="10" borderId="0" xfId="9" applyNumberFormat="1" applyBorder="1" applyAlignment="1" applyProtection="1">
      <alignment vertical="top"/>
    </xf>
    <xf numFmtId="3" fontId="4" fillId="9" borderId="0" xfId="8" applyNumberFormat="1" applyBorder="1" applyAlignment="1" applyProtection="1">
      <alignment vertical="top"/>
    </xf>
    <xf numFmtId="3" fontId="5" fillId="8" borderId="0" xfId="7" applyNumberFormat="1" applyFont="1" applyBorder="1" applyAlignment="1" applyProtection="1">
      <alignment horizontal="left" vertical="top"/>
    </xf>
    <xf numFmtId="3" fontId="5" fillId="8" borderId="0" xfId="7" applyNumberFormat="1" applyFont="1" applyBorder="1" applyAlignment="1" applyProtection="1">
      <alignment vertical="top"/>
    </xf>
    <xf numFmtId="3" fontId="4" fillId="11" borderId="0" xfId="10" applyNumberFormat="1" applyBorder="1" applyAlignment="1" applyProtection="1">
      <alignment horizontal="left" vertical="top"/>
    </xf>
    <xf numFmtId="3" fontId="4" fillId="11" borderId="0" xfId="10" applyNumberFormat="1" applyBorder="1" applyAlignment="1" applyProtection="1">
      <alignment vertical="top"/>
    </xf>
    <xf numFmtId="3" fontId="5" fillId="12" borderId="0" xfId="11" applyNumberFormat="1" applyBorder="1" applyAlignment="1" applyProtection="1">
      <alignment horizontal="left" vertical="top"/>
    </xf>
    <xf numFmtId="0" fontId="4" fillId="6" borderId="0" xfId="5" applyNumberFormat="1" applyBorder="1" applyAlignment="1" applyProtection="1">
      <alignment vertical="top"/>
    </xf>
    <xf numFmtId="0" fontId="4" fillId="4" borderId="0" xfId="3" applyNumberFormat="1" applyBorder="1" applyAlignment="1" applyProtection="1">
      <alignment vertical="top"/>
    </xf>
    <xf numFmtId="3" fontId="4" fillId="6" borderId="0" xfId="5" applyNumberFormat="1" applyBorder="1" applyAlignment="1" applyProtection="1">
      <alignment vertical="top"/>
    </xf>
    <xf numFmtId="3" fontId="4" fillId="4" borderId="0" xfId="3" applyNumberFormat="1" applyBorder="1" applyAlignment="1" applyProtection="1">
      <alignment horizontal="left" vertical="top"/>
    </xf>
    <xf numFmtId="3" fontId="5" fillId="5" borderId="0" xfId="4" applyNumberFormat="1" applyBorder="1" applyAlignment="1" applyProtection="1">
      <alignment horizontal="left" vertical="top"/>
    </xf>
  </cellXfs>
  <cellStyles count="12">
    <cellStyle name="40% - Accent1" xfId="4" builtinId="31"/>
    <cellStyle name="40% - Accent4" xfId="9" builtinId="43"/>
    <cellStyle name="40% - Accent6" xfId="11" builtinId="51"/>
    <cellStyle name="60% - Accent3" xfId="7" builtinId="40"/>
    <cellStyle name="Accent1" xfId="3" builtinId="29"/>
    <cellStyle name="Accent2" xfId="5" builtinId="33"/>
    <cellStyle name="Accent3" xfId="6" builtinId="37"/>
    <cellStyle name="Accent4" xfId="8" builtinId="41"/>
    <cellStyle name="Accent6" xfId="10" builtinId="49"/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8" workbookViewId="0">
      <selection activeCell="O30" sqref="O30"/>
    </sheetView>
  </sheetViews>
  <sheetFormatPr defaultRowHeight="15" x14ac:dyDescent="0.2"/>
  <cols>
    <col min="1" max="1" width="29.7109375" style="4" bestFit="1" customWidth="1"/>
    <col min="2" max="2" width="6.5703125" style="4" bestFit="1" customWidth="1"/>
    <col min="3" max="3" width="9.140625" style="1"/>
    <col min="4" max="4" width="29.7109375" style="3" bestFit="1" customWidth="1"/>
    <col min="5" max="5" width="6.5703125" style="3" bestFit="1" customWidth="1"/>
    <col min="7" max="7" width="29.7109375" bestFit="1" customWidth="1"/>
    <col min="8" max="8" width="6.5703125" bestFit="1" customWidth="1"/>
  </cols>
  <sheetData>
    <row r="1" spans="1:8" x14ac:dyDescent="0.2">
      <c r="A1" s="6" t="s">
        <v>52</v>
      </c>
      <c r="B1" s="6"/>
      <c r="D1" s="6" t="s">
        <v>0</v>
      </c>
      <c r="E1" s="6"/>
    </row>
    <row r="2" spans="1:8" x14ac:dyDescent="0.2">
      <c r="A2" s="2" t="s">
        <v>53</v>
      </c>
      <c r="B2" s="2" t="s">
        <v>40</v>
      </c>
      <c r="D2" s="2" t="s">
        <v>53</v>
      </c>
      <c r="E2" s="3" t="s">
        <v>40</v>
      </c>
    </row>
    <row r="3" spans="1:8" x14ac:dyDescent="0.2">
      <c r="A3" s="2" t="s">
        <v>43</v>
      </c>
      <c r="B3" s="2">
        <v>1730</v>
      </c>
      <c r="D3" s="2" t="s">
        <v>43</v>
      </c>
      <c r="E3" s="3">
        <v>2294</v>
      </c>
      <c r="G3" s="5" t="s">
        <v>54</v>
      </c>
    </row>
    <row r="4" spans="1:8" x14ac:dyDescent="0.2">
      <c r="A4" s="3" t="s">
        <v>1</v>
      </c>
      <c r="B4" s="3"/>
      <c r="D4" s="3" t="s">
        <v>1</v>
      </c>
      <c r="G4" s="10" t="s">
        <v>55</v>
      </c>
      <c r="H4" s="10"/>
    </row>
    <row r="5" spans="1:8" x14ac:dyDescent="0.2">
      <c r="A5" s="3" t="s">
        <v>41</v>
      </c>
      <c r="B5" s="3">
        <v>994</v>
      </c>
      <c r="D5" s="3" t="s">
        <v>2</v>
      </c>
      <c r="E5" s="3">
        <v>944</v>
      </c>
      <c r="G5" s="16" t="s">
        <v>2</v>
      </c>
      <c r="H5" s="17">
        <f>AVERAGE(B5,E5)</f>
        <v>969</v>
      </c>
    </row>
    <row r="6" spans="1:8" x14ac:dyDescent="0.2">
      <c r="A6" s="3" t="s">
        <v>3</v>
      </c>
      <c r="B6" s="3">
        <v>1234</v>
      </c>
      <c r="D6" s="3" t="s">
        <v>3</v>
      </c>
      <c r="E6" s="3">
        <v>1202</v>
      </c>
      <c r="G6" s="16" t="s">
        <v>3</v>
      </c>
      <c r="H6" s="17">
        <f>AVERAGE(B6,E6)</f>
        <v>1218</v>
      </c>
    </row>
    <row r="7" spans="1:8" x14ac:dyDescent="0.2">
      <c r="A7" s="3" t="s">
        <v>4</v>
      </c>
      <c r="B7" s="3">
        <v>336</v>
      </c>
      <c r="D7" s="3" t="s">
        <v>4</v>
      </c>
      <c r="E7" s="3">
        <v>311</v>
      </c>
      <c r="G7" s="16" t="s">
        <v>4</v>
      </c>
      <c r="H7" s="17">
        <f>AVERAGE(B7,E7)</f>
        <v>323.5</v>
      </c>
    </row>
    <row r="8" spans="1:8" x14ac:dyDescent="0.2">
      <c r="A8" s="3" t="s">
        <v>5</v>
      </c>
      <c r="B8" s="3">
        <v>150</v>
      </c>
      <c r="D8" s="3" t="s">
        <v>5</v>
      </c>
      <c r="E8" s="3">
        <v>140</v>
      </c>
      <c r="G8" s="16" t="s">
        <v>5</v>
      </c>
      <c r="H8" s="17">
        <f>AVERAGE(B8,E8)</f>
        <v>145</v>
      </c>
    </row>
    <row r="9" spans="1:8" x14ac:dyDescent="0.2">
      <c r="A9" s="3" t="s">
        <v>6</v>
      </c>
      <c r="B9" s="3">
        <v>195</v>
      </c>
      <c r="D9" s="3" t="s">
        <v>6</v>
      </c>
      <c r="E9" s="3">
        <v>135</v>
      </c>
      <c r="G9" s="16" t="s">
        <v>6</v>
      </c>
      <c r="H9" s="17">
        <f>AVERAGE(B9,E9)</f>
        <v>165</v>
      </c>
    </row>
    <row r="10" spans="1:8" x14ac:dyDescent="0.2">
      <c r="A10" s="3" t="s">
        <v>7</v>
      </c>
      <c r="B10" s="3">
        <v>255</v>
      </c>
      <c r="D10" s="3" t="s">
        <v>7</v>
      </c>
      <c r="E10" s="3">
        <v>289</v>
      </c>
      <c r="G10" s="16" t="s">
        <v>7</v>
      </c>
      <c r="H10" s="17">
        <f>AVERAGE(B10,E10)</f>
        <v>272</v>
      </c>
    </row>
    <row r="11" spans="1:8" x14ac:dyDescent="0.2">
      <c r="A11" s="3" t="s">
        <v>42</v>
      </c>
      <c r="B11" s="3">
        <v>78</v>
      </c>
      <c r="D11" s="3" t="s">
        <v>8</v>
      </c>
      <c r="E11" s="3">
        <v>81</v>
      </c>
      <c r="G11" s="16" t="s">
        <v>8</v>
      </c>
      <c r="H11" s="17">
        <f>AVERAGE(B11,E11)</f>
        <v>79.5</v>
      </c>
    </row>
    <row r="12" spans="1:8" x14ac:dyDescent="0.2">
      <c r="A12" s="3" t="s">
        <v>9</v>
      </c>
      <c r="B12" s="3">
        <v>539</v>
      </c>
      <c r="D12" s="3" t="s">
        <v>9</v>
      </c>
      <c r="E12" s="3">
        <v>258</v>
      </c>
      <c r="G12" s="16" t="s">
        <v>9</v>
      </c>
      <c r="H12" s="17">
        <f>AVERAGE(B12,E12)</f>
        <v>398.5</v>
      </c>
    </row>
    <row r="13" spans="1:8" x14ac:dyDescent="0.2">
      <c r="A13" s="3" t="s">
        <v>10</v>
      </c>
      <c r="B13" s="3">
        <v>333</v>
      </c>
      <c r="D13" s="3" t="s">
        <v>10</v>
      </c>
      <c r="E13" s="3">
        <v>145</v>
      </c>
      <c r="G13" s="16" t="s">
        <v>10</v>
      </c>
      <c r="H13" s="17">
        <f>AVERAGE(B13,E13)</f>
        <v>239</v>
      </c>
    </row>
    <row r="14" spans="1:8" x14ac:dyDescent="0.2">
      <c r="A14" s="3" t="s">
        <v>11</v>
      </c>
      <c r="B14" s="3">
        <f>SUM(B5:B13)</f>
        <v>4114</v>
      </c>
      <c r="D14" s="3" t="s">
        <v>11</v>
      </c>
      <c r="E14" s="3">
        <f>SUM(E5:E13)</f>
        <v>3505</v>
      </c>
      <c r="G14" s="8" t="s">
        <v>11</v>
      </c>
      <c r="H14" s="9">
        <f>SUM(H5:H13)</f>
        <v>3809.5</v>
      </c>
    </row>
    <row r="15" spans="1:8" x14ac:dyDescent="0.2">
      <c r="A15" s="3" t="s">
        <v>12</v>
      </c>
      <c r="B15" s="3"/>
      <c r="D15" s="3" t="s">
        <v>12</v>
      </c>
      <c r="G15" s="12" t="s">
        <v>12</v>
      </c>
      <c r="H15" s="13"/>
    </row>
    <row r="16" spans="1:8" x14ac:dyDescent="0.2">
      <c r="A16" s="3" t="s">
        <v>13</v>
      </c>
      <c r="B16" s="3">
        <v>2033</v>
      </c>
      <c r="D16" s="3" t="s">
        <v>13</v>
      </c>
      <c r="E16" s="3">
        <v>2071</v>
      </c>
      <c r="G16" s="11" t="s">
        <v>13</v>
      </c>
      <c r="H16" s="14">
        <f t="shared" ref="H16:H27" si="0">AVERAGE(B16,E16)</f>
        <v>2052</v>
      </c>
    </row>
    <row r="17" spans="1:8" x14ac:dyDescent="0.2">
      <c r="A17" s="3" t="s">
        <v>14</v>
      </c>
      <c r="B17" s="3">
        <v>1212</v>
      </c>
      <c r="D17" s="3" t="s">
        <v>14</v>
      </c>
      <c r="E17" s="3">
        <v>1231</v>
      </c>
      <c r="G17" s="11" t="s">
        <v>14</v>
      </c>
      <c r="H17" s="14">
        <f t="shared" si="0"/>
        <v>1221.5</v>
      </c>
    </row>
    <row r="18" spans="1:8" x14ac:dyDescent="0.2">
      <c r="A18" s="3" t="s">
        <v>44</v>
      </c>
      <c r="B18" s="3">
        <v>50</v>
      </c>
      <c r="D18" s="3" t="s">
        <v>15</v>
      </c>
      <c r="E18" s="3">
        <v>69</v>
      </c>
      <c r="G18" s="11" t="s">
        <v>15</v>
      </c>
      <c r="H18" s="14">
        <f t="shared" si="0"/>
        <v>59.5</v>
      </c>
    </row>
    <row r="19" spans="1:8" x14ac:dyDescent="0.2">
      <c r="A19" s="3" t="s">
        <v>11</v>
      </c>
      <c r="B19" s="1">
        <f>SUM(B16:B18)</f>
        <v>3295</v>
      </c>
      <c r="D19" s="3" t="s">
        <v>11</v>
      </c>
      <c r="E19" s="7">
        <f>SUM(E16:E18)</f>
        <v>3371</v>
      </c>
      <c r="G19" s="12" t="s">
        <v>11</v>
      </c>
      <c r="H19" s="15">
        <f>SUM(H16:H18)</f>
        <v>3333</v>
      </c>
    </row>
    <row r="20" spans="1:8" x14ac:dyDescent="0.2">
      <c r="A20" s="3" t="s">
        <v>45</v>
      </c>
      <c r="B20" s="3"/>
      <c r="D20" s="3" t="s">
        <v>16</v>
      </c>
      <c r="G20" s="22" t="s">
        <v>59</v>
      </c>
      <c r="H20" s="22"/>
    </row>
    <row r="21" spans="1:8" x14ac:dyDescent="0.2">
      <c r="A21" s="3" t="s">
        <v>46</v>
      </c>
      <c r="B21" s="3">
        <v>1467</v>
      </c>
      <c r="D21" s="3" t="s">
        <v>17</v>
      </c>
      <c r="E21" s="3">
        <v>70</v>
      </c>
      <c r="G21" s="25" t="s">
        <v>17</v>
      </c>
      <c r="H21" s="25">
        <v>70</v>
      </c>
    </row>
    <row r="22" spans="1:8" x14ac:dyDescent="0.2">
      <c r="A22" s="3" t="s">
        <v>47</v>
      </c>
      <c r="B22" s="3">
        <v>6278</v>
      </c>
      <c r="D22" s="3" t="s">
        <v>18</v>
      </c>
      <c r="E22" s="3">
        <v>195</v>
      </c>
      <c r="G22" s="25" t="s">
        <v>18</v>
      </c>
      <c r="H22" s="25">
        <v>195</v>
      </c>
    </row>
    <row r="23" spans="1:8" x14ac:dyDescent="0.2">
      <c r="A23" s="3" t="s">
        <v>51</v>
      </c>
      <c r="B23" s="3">
        <v>69</v>
      </c>
      <c r="D23" s="3" t="s">
        <v>19</v>
      </c>
      <c r="E23" s="3">
        <v>81</v>
      </c>
      <c r="G23" s="25" t="s">
        <v>19</v>
      </c>
      <c r="H23" s="25">
        <v>81</v>
      </c>
    </row>
    <row r="24" spans="1:8" x14ac:dyDescent="0.2">
      <c r="A24" s="3" t="s">
        <v>48</v>
      </c>
      <c r="B24" s="3">
        <v>144</v>
      </c>
      <c r="D24" s="3" t="s">
        <v>20</v>
      </c>
      <c r="E24" s="3">
        <v>161</v>
      </c>
      <c r="G24" s="25" t="s">
        <v>20</v>
      </c>
      <c r="H24" s="25">
        <v>161</v>
      </c>
    </row>
    <row r="25" spans="1:8" x14ac:dyDescent="0.2">
      <c r="A25" s="3" t="s">
        <v>49</v>
      </c>
      <c r="B25" s="3">
        <v>202</v>
      </c>
      <c r="D25" s="3" t="s">
        <v>21</v>
      </c>
      <c r="E25" s="3">
        <v>67</v>
      </c>
      <c r="G25" s="25" t="s">
        <v>21</v>
      </c>
      <c r="H25" s="25">
        <v>67</v>
      </c>
    </row>
    <row r="26" spans="1:8" x14ac:dyDescent="0.2">
      <c r="A26" s="3" t="s">
        <v>22</v>
      </c>
      <c r="B26" s="3">
        <v>8</v>
      </c>
      <c r="D26" s="3" t="s">
        <v>22</v>
      </c>
      <c r="E26" s="3">
        <v>5</v>
      </c>
      <c r="G26" s="25" t="s">
        <v>22</v>
      </c>
      <c r="H26" s="25">
        <v>5</v>
      </c>
    </row>
    <row r="27" spans="1:8" x14ac:dyDescent="0.2">
      <c r="A27" s="3" t="s">
        <v>23</v>
      </c>
      <c r="B27" s="3">
        <v>12</v>
      </c>
      <c r="D27" s="3" t="s">
        <v>23</v>
      </c>
      <c r="E27" s="3">
        <v>19</v>
      </c>
      <c r="G27" s="25" t="s">
        <v>23</v>
      </c>
      <c r="H27" s="25">
        <v>19</v>
      </c>
    </row>
    <row r="28" spans="1:8" x14ac:dyDescent="0.2">
      <c r="A28" s="3" t="s">
        <v>11</v>
      </c>
      <c r="B28" s="1">
        <f>SUM(B21:B27)</f>
        <v>8180</v>
      </c>
      <c r="D28" s="3" t="s">
        <v>11</v>
      </c>
      <c r="E28" s="7">
        <f>SUM(E21:E27)</f>
        <v>598</v>
      </c>
      <c r="G28" s="24" t="s">
        <v>11</v>
      </c>
      <c r="H28" s="24">
        <f>SUM(H21:H27)</f>
        <v>598</v>
      </c>
    </row>
    <row r="29" spans="1:8" x14ac:dyDescent="0.2">
      <c r="A29" s="3"/>
      <c r="B29" s="3"/>
      <c r="G29" s="18" t="s">
        <v>56</v>
      </c>
      <c r="H29" s="19"/>
    </row>
    <row r="30" spans="1:8" x14ac:dyDescent="0.2">
      <c r="A30" s="3" t="s">
        <v>50</v>
      </c>
      <c r="B30" s="3"/>
      <c r="D30" s="3" t="s">
        <v>24</v>
      </c>
      <c r="G30" s="20" t="s">
        <v>25</v>
      </c>
      <c r="H30" s="20">
        <v>5015</v>
      </c>
    </row>
    <row r="31" spans="1:8" x14ac:dyDescent="0.2">
      <c r="A31" s="3" t="s">
        <v>25</v>
      </c>
      <c r="B31" s="3">
        <v>3700</v>
      </c>
      <c r="D31" s="3" t="s">
        <v>25</v>
      </c>
      <c r="E31" s="3">
        <v>5015</v>
      </c>
      <c r="G31" s="20" t="s">
        <v>26</v>
      </c>
      <c r="H31" s="20">
        <v>24988</v>
      </c>
    </row>
    <row r="32" spans="1:8" x14ac:dyDescent="0.2">
      <c r="A32" s="3" t="s">
        <v>26</v>
      </c>
      <c r="B32" s="3">
        <v>18991</v>
      </c>
      <c r="D32" s="3" t="s">
        <v>26</v>
      </c>
      <c r="E32" s="3">
        <v>24988</v>
      </c>
      <c r="G32" s="20" t="s">
        <v>27</v>
      </c>
      <c r="H32" s="20">
        <v>0</v>
      </c>
    </row>
    <row r="33" spans="1:8" x14ac:dyDescent="0.2">
      <c r="A33" s="3" t="s">
        <v>27</v>
      </c>
      <c r="B33" s="3">
        <v>20</v>
      </c>
      <c r="D33" s="3" t="s">
        <v>27</v>
      </c>
      <c r="E33" s="3">
        <v>0</v>
      </c>
      <c r="G33" s="20" t="s">
        <v>28</v>
      </c>
      <c r="H33" s="20">
        <v>0</v>
      </c>
    </row>
    <row r="34" spans="1:8" x14ac:dyDescent="0.2">
      <c r="A34" s="3" t="s">
        <v>28</v>
      </c>
      <c r="B34" s="3">
        <v>17</v>
      </c>
      <c r="D34" s="3" t="s">
        <v>28</v>
      </c>
      <c r="E34" s="3">
        <v>0</v>
      </c>
      <c r="G34" s="20" t="s">
        <v>29</v>
      </c>
      <c r="H34" s="20">
        <v>23</v>
      </c>
    </row>
    <row r="35" spans="1:8" x14ac:dyDescent="0.2">
      <c r="A35" s="3" t="s">
        <v>29</v>
      </c>
      <c r="B35" s="3">
        <v>24</v>
      </c>
      <c r="D35" s="3" t="s">
        <v>29</v>
      </c>
      <c r="E35" s="3">
        <v>23</v>
      </c>
      <c r="G35" s="20" t="s">
        <v>30</v>
      </c>
      <c r="H35" s="20">
        <v>32</v>
      </c>
    </row>
    <row r="36" spans="1:8" x14ac:dyDescent="0.2">
      <c r="A36" s="3" t="s">
        <v>30</v>
      </c>
      <c r="B36" s="3">
        <v>33</v>
      </c>
      <c r="D36" s="3" t="s">
        <v>30</v>
      </c>
      <c r="E36" s="3">
        <v>32</v>
      </c>
      <c r="G36" s="20" t="s">
        <v>31</v>
      </c>
      <c r="H36" s="20">
        <v>53</v>
      </c>
    </row>
    <row r="37" spans="1:8" x14ac:dyDescent="0.2">
      <c r="A37" s="3" t="s">
        <v>31</v>
      </c>
      <c r="B37" s="3">
        <v>37</v>
      </c>
      <c r="D37" s="3" t="s">
        <v>31</v>
      </c>
      <c r="E37" s="3">
        <v>53</v>
      </c>
      <c r="G37" s="20" t="s">
        <v>32</v>
      </c>
      <c r="H37" s="20">
        <v>66</v>
      </c>
    </row>
    <row r="38" spans="1:8" x14ac:dyDescent="0.2">
      <c r="A38" s="3" t="s">
        <v>32</v>
      </c>
      <c r="B38" s="3">
        <v>36</v>
      </c>
      <c r="D38" s="3" t="s">
        <v>32</v>
      </c>
      <c r="E38" s="3">
        <v>66</v>
      </c>
      <c r="G38" s="20" t="s">
        <v>33</v>
      </c>
      <c r="H38" s="20">
        <v>30</v>
      </c>
    </row>
    <row r="39" spans="1:8" x14ac:dyDescent="0.2">
      <c r="A39" s="3" t="s">
        <v>33</v>
      </c>
      <c r="B39" s="3">
        <v>33</v>
      </c>
      <c r="D39" s="3" t="s">
        <v>33</v>
      </c>
      <c r="E39" s="3">
        <v>30</v>
      </c>
      <c r="G39" s="20" t="s">
        <v>34</v>
      </c>
      <c r="H39" s="20">
        <v>60</v>
      </c>
    </row>
    <row r="40" spans="1:8" x14ac:dyDescent="0.2">
      <c r="A40" s="3" t="s">
        <v>34</v>
      </c>
      <c r="B40" s="3">
        <v>24</v>
      </c>
      <c r="D40" s="3" t="s">
        <v>34</v>
      </c>
      <c r="E40" s="3">
        <v>60</v>
      </c>
      <c r="G40" s="20" t="s">
        <v>35</v>
      </c>
      <c r="H40" s="20">
        <v>6</v>
      </c>
    </row>
    <row r="41" spans="1:8" x14ac:dyDescent="0.2">
      <c r="A41" s="3" t="s">
        <v>35</v>
      </c>
      <c r="B41" s="3">
        <v>6</v>
      </c>
      <c r="D41" s="3" t="s">
        <v>35</v>
      </c>
      <c r="E41" s="3">
        <v>6</v>
      </c>
      <c r="G41" s="20" t="s">
        <v>36</v>
      </c>
      <c r="H41" s="20">
        <v>18</v>
      </c>
    </row>
    <row r="42" spans="1:8" x14ac:dyDescent="0.2">
      <c r="A42" s="3" t="s">
        <v>36</v>
      </c>
      <c r="B42" s="3">
        <v>19</v>
      </c>
      <c r="D42" s="3" t="s">
        <v>36</v>
      </c>
      <c r="E42" s="3">
        <v>18</v>
      </c>
      <c r="G42" s="20" t="s">
        <v>21</v>
      </c>
      <c r="H42" s="20">
        <v>67</v>
      </c>
    </row>
    <row r="43" spans="1:8" x14ac:dyDescent="0.2">
      <c r="A43" s="3" t="s">
        <v>21</v>
      </c>
      <c r="B43" s="3">
        <v>33</v>
      </c>
      <c r="D43" s="3" t="s">
        <v>21</v>
      </c>
      <c r="E43" s="3">
        <v>67</v>
      </c>
      <c r="G43" s="20" t="s">
        <v>22</v>
      </c>
      <c r="H43" s="20">
        <v>1</v>
      </c>
    </row>
    <row r="44" spans="1:8" x14ac:dyDescent="0.2">
      <c r="A44" s="3" t="s">
        <v>22</v>
      </c>
      <c r="B44" s="3">
        <v>1</v>
      </c>
      <c r="D44" s="3" t="s">
        <v>22</v>
      </c>
      <c r="E44" s="3">
        <v>1</v>
      </c>
      <c r="G44" s="18" t="s">
        <v>11</v>
      </c>
      <c r="H44" s="18">
        <f>SUM(H30:H43)</f>
        <v>30359</v>
      </c>
    </row>
    <row r="45" spans="1:8" x14ac:dyDescent="0.2">
      <c r="A45" s="3" t="s">
        <v>11</v>
      </c>
      <c r="B45" s="1">
        <f>SUM(B31:B44)</f>
        <v>22974</v>
      </c>
      <c r="D45" s="3" t="s">
        <v>11</v>
      </c>
      <c r="E45" s="7">
        <f>SUM(E31:E44)</f>
        <v>30359</v>
      </c>
      <c r="G45" s="22" t="s">
        <v>57</v>
      </c>
      <c r="H45" s="22">
        <v>2300</v>
      </c>
    </row>
    <row r="46" spans="1:8" x14ac:dyDescent="0.2">
      <c r="A46" s="1"/>
      <c r="B46" s="1"/>
      <c r="D46" s="1"/>
      <c r="E46" s="1"/>
      <c r="G46" s="21" t="s">
        <v>58</v>
      </c>
      <c r="H46" s="23">
        <f>H45+H44+H28+H19+H14</f>
        <v>40399.5</v>
      </c>
    </row>
    <row r="47" spans="1:8" x14ac:dyDescent="0.2">
      <c r="A47" s="3" t="s">
        <v>37</v>
      </c>
      <c r="B47" s="2">
        <f>B45+B28+B19+B14+B3</f>
        <v>40293</v>
      </c>
      <c r="D47" s="3" t="s">
        <v>37</v>
      </c>
      <c r="E47" s="2">
        <f>E45+E28+E19+E14+E3</f>
        <v>40127</v>
      </c>
    </row>
    <row r="48" spans="1:8" x14ac:dyDescent="0.2">
      <c r="A48" s="3" t="s">
        <v>38</v>
      </c>
      <c r="B48" s="3">
        <v>37</v>
      </c>
      <c r="D48" s="3" t="s">
        <v>38</v>
      </c>
      <c r="E48" s="3">
        <v>0</v>
      </c>
    </row>
    <row r="49" spans="1:5" x14ac:dyDescent="0.2">
      <c r="A49" s="3" t="s">
        <v>39</v>
      </c>
      <c r="B49" s="3">
        <f>B47-B48</f>
        <v>40256</v>
      </c>
      <c r="D49" s="3" t="s">
        <v>39</v>
      </c>
      <c r="E49" s="3">
        <f>E47-E48</f>
        <v>40127</v>
      </c>
    </row>
  </sheetData>
  <mergeCells count="2">
    <mergeCell ref="D1:E1"/>
    <mergeCell ref="A1:B1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dcterms:created xsi:type="dcterms:W3CDTF">2012-10-15T21:45:30Z</dcterms:created>
  <dcterms:modified xsi:type="dcterms:W3CDTF">2012-10-15T23:20:33Z</dcterms:modified>
</cp:coreProperties>
</file>